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給与改定\増額改定\060401\"/>
    </mc:Choice>
  </mc:AlternateContent>
  <xr:revisionPtr revIDLastSave="0" documentId="13_ncr:1_{89F2030F-1F84-42AA-B1C1-9030C5548988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負担金仕訳書（改定用４月分）" sheetId="2" r:id="rId1"/>
    <sheet name="給料額報告書（改定用４月分）" sheetId="4" r:id="rId2"/>
    <sheet name="【記載例】負担金仕訳書（改定用４月分）" sheetId="1" r:id="rId3"/>
    <sheet name="【記載例】給料額報告書（改定用４月分）" sheetId="3" r:id="rId4"/>
  </sheets>
  <definedNames>
    <definedName name="_xlnm.Print_Area" localSheetId="2">'【記載例】負担金仕訳書（改定用４月分）'!$A$1:$K$36</definedName>
    <definedName name="_xlnm.Print_Area" localSheetId="0">'負担金仕訳書（改定用４月分）'!$A$1:$K$36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F18" i="2" l="1"/>
  <c r="D18" i="2"/>
  <c r="F18" i="1"/>
  <c r="D18" i="1"/>
  <c r="B26" i="3" l="1"/>
  <c r="F26" i="1"/>
  <c r="F27" i="1"/>
  <c r="I24" i="1"/>
  <c r="F26" i="2"/>
  <c r="F27" i="2"/>
  <c r="I24" i="2"/>
  <c r="L14" i="2" l="1"/>
  <c r="L26" i="3" l="1"/>
  <c r="L28" i="3" s="1"/>
  <c r="H26" i="3"/>
  <c r="H28" i="3" s="1"/>
  <c r="B28" i="3"/>
  <c r="N27" i="3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/>
  <c r="B26" i="4"/>
  <c r="B28" i="4" s="1"/>
  <c r="N27" i="4"/>
  <c r="N6" i="4"/>
  <c r="F25" i="2"/>
  <c r="F30" i="2"/>
  <c r="L21" i="2"/>
  <c r="L24" i="2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<sst xmlns="http://schemas.openxmlformats.org/spreadsheetml/2006/main" count="156" uniqueCount="66">
  <si>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</si>
  <si>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</si>
  <si>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</si>
  <si>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</si>
  <si>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</si>
  <si>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</si>
  <si>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</si>
  <si>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</si>
  <si>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</si>
  <si>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</si>
  <si>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</si>
  <si>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</si>
  <si>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</si>
  <si>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</si>
  <si>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</si>
  <si>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</si>
  <si>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</si>
  <si>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</si>
  <si>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</si>
  <si>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</si>
  <si>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</si>
  <si>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</si>
  <si>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</si>
  <si>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</si>
  <si>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</si>
  <si>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</si>
  <si>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　　　　　　　　　　　　　　　　　　　　　○　○　町　長　　　　△　田　○　夫</t>
    <phoneticPr fontId="2"/>
  </si>
  <si>
    <t>異動者合計</t>
    <rPh sb="0" eb="3">
      <t>イドウシャ</t>
    </rPh>
    <rPh sb="3" eb="5">
      <t>ゴウケイ</t>
    </rPh>
    <phoneticPr fontId="2"/>
  </si>
  <si>
    <t>(１)×286/1000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</si>
  <si>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</si>
  <si>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</si>
  <si>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</si>
  <si>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</si>
  <si>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</si>
  <si>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</si>
  <si>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</si>
  <si>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</si>
  <si>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</si>
  <si>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</si>
  <si>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</si>
  <si>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</si>
  <si>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</si>
  <si>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</si>
  <si>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</si>
  <si>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（改定分）</t>
    <rPh sb="1" eb="3">
      <t>カイテイ</t>
    </rPh>
    <rPh sb="3" eb="4">
      <t>ブン</t>
    </rPh>
    <phoneticPr fontId="2"/>
  </si>
  <si>
    <t>改定前</t>
    <rPh sb="0" eb="2">
      <t>カイテイ</t>
    </rPh>
    <rPh sb="2" eb="3">
      <t>マエ</t>
    </rPh>
    <phoneticPr fontId="2"/>
  </si>
  <si>
    <t>改定後</t>
    <rPh sb="0" eb="2">
      <t>カイテイ</t>
    </rPh>
    <rPh sb="2" eb="3">
      <t>ゴ</t>
    </rPh>
    <phoneticPr fontId="2"/>
  </si>
  <si>
    <t>差額</t>
    <rPh sb="0" eb="2">
      <t>サガク</t>
    </rPh>
    <phoneticPr fontId="2"/>
  </si>
  <si>
    <t>１箇月分負担金
（差額）</t>
    <rPh sb="0" eb="2">
      <t>１カショ</t>
    </rPh>
    <rPh sb="2" eb="3">
      <t>ツキ</t>
    </rPh>
    <rPh sb="3" eb="4">
      <t>ブン</t>
    </rPh>
    <rPh sb="4" eb="7">
      <t>フタンキン</t>
    </rPh>
    <rPh sb="9" eb="11">
      <t>サガク</t>
    </rPh>
    <phoneticPr fontId="2"/>
  </si>
  <si>
    <t>３箇月分負担金
（差額）</t>
    <rPh sb="0" eb="4">
      <t>３カゲツブン</t>
    </rPh>
    <rPh sb="4" eb="7">
      <t>フタンキン</t>
    </rPh>
    <rPh sb="9" eb="11">
      <t>サガク</t>
    </rPh>
    <phoneticPr fontId="2"/>
  </si>
  <si>
    <r>
      <t>職員数及び
給料総額の</t>
    </r>
    <r>
      <rPr>
        <b/>
        <sz val="10"/>
        <rFont val="ＭＳ 明朝"/>
        <family val="1"/>
        <charset val="128"/>
      </rPr>
      <t>差額</t>
    </r>
    <rPh sb="0" eb="3">
      <t>ショクインスウ</t>
    </rPh>
    <rPh sb="3" eb="4">
      <t>オヨ</t>
    </rPh>
    <rPh sb="6" eb="8">
      <t>キュウリョウ</t>
    </rPh>
    <rPh sb="8" eb="10">
      <t>ソウガク</t>
    </rPh>
    <rPh sb="11" eb="13">
      <t>サガク</t>
    </rPh>
    <phoneticPr fontId="2"/>
  </si>
  <si>
    <t>給与改定による差額</t>
    <rPh sb="0" eb="2">
      <t>キュウヨ</t>
    </rPh>
    <rPh sb="2" eb="4">
      <t>カイテイ</t>
    </rPh>
    <rPh sb="7" eb="9">
      <t>サガク</t>
    </rPh>
    <phoneticPr fontId="2"/>
  </si>
  <si>
    <t>上記以外の
異動者の計</t>
    <rPh sb="0" eb="2">
      <t>ジョウキ</t>
    </rPh>
    <rPh sb="2" eb="4">
      <t>イガイ</t>
    </rPh>
    <rPh sb="6" eb="8">
      <t>イドウ</t>
    </rPh>
    <rPh sb="8" eb="9">
      <t>シャ</t>
    </rPh>
    <rPh sb="10" eb="11">
      <t>ケイ</t>
    </rPh>
    <phoneticPr fontId="2"/>
  </si>
  <si>
    <t>給与改定</t>
  </si>
  <si>
    <t>給与改定</t>
    <rPh sb="0" eb="2">
      <t>キュウヨ</t>
    </rPh>
    <rPh sb="2" eb="4">
      <t>カイテイ</t>
    </rPh>
    <phoneticPr fontId="2"/>
  </si>
  <si>
    <t>改定前
給料月額（円）</t>
    <rPh sb="0" eb="2">
      <t>カイテイ</t>
    </rPh>
    <rPh sb="2" eb="3">
      <t>マエ</t>
    </rPh>
    <rPh sb="4" eb="6">
      <t>キュウリョウ</t>
    </rPh>
    <rPh sb="6" eb="8">
      <t>ゲツガク</t>
    </rPh>
    <rPh sb="9" eb="10">
      <t>エン</t>
    </rPh>
    <phoneticPr fontId="2"/>
  </si>
  <si>
    <t>改定後
給料月額（円）</t>
    <rPh sb="0" eb="2">
      <t>カイテイ</t>
    </rPh>
    <rPh sb="2" eb="3">
      <t>ゴ</t>
    </rPh>
    <rPh sb="4" eb="6">
      <t>キュウリョウ</t>
    </rPh>
    <rPh sb="6" eb="8">
      <t>ゲツガク</t>
    </rPh>
    <rPh sb="9" eb="10">
      <t>エン</t>
    </rPh>
    <phoneticPr fontId="2"/>
  </si>
  <si>
    <t xml:space="preserve">
備考　１　この仕訳書は、提出期限までに、給料表の写し及び給料表エクセルファイル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3" eb="24">
      <t>ヒョウ</t>
    </rPh>
    <rPh sb="25" eb="26">
      <t>ウツ</t>
    </rPh>
    <rPh sb="27" eb="28">
      <t>オヨ</t>
    </rPh>
    <rPh sb="29" eb="31">
      <t>キュウリョウ</t>
    </rPh>
    <rPh sb="31" eb="32">
      <t>ヒョウ</t>
    </rPh>
    <rPh sb="90" eb="92">
      <t>ショゾク</t>
    </rPh>
    <rPh sb="92" eb="93">
      <t>ショ</t>
    </rPh>
    <phoneticPr fontId="2"/>
  </si>
  <si>
    <t xml:space="preserve">
備考　１　この仕訳書は、提出期限までに、団体給料表の写し及び給料表エクセルファイル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1" eb="23">
      <t>ダンタイ</t>
    </rPh>
    <rPh sb="23" eb="25">
      <t>キュウリョウ</t>
    </rPh>
    <rPh sb="25" eb="26">
      <t>ヒョウ</t>
    </rPh>
    <rPh sb="27" eb="28">
      <t>ウツ</t>
    </rPh>
    <rPh sb="29" eb="30">
      <t>オヨ</t>
    </rPh>
    <rPh sb="31" eb="33">
      <t>キュウリョウ</t>
    </rPh>
    <rPh sb="33" eb="34">
      <t>ヒョウ</t>
    </rPh>
    <rPh sb="92" eb="94">
      <t>ショゾク</t>
    </rPh>
    <rPh sb="94" eb="95">
      <t>ショ</t>
    </rPh>
    <phoneticPr fontId="2"/>
  </si>
  <si>
    <t>※　報告済みの給料総額（４月分）を記入してください。</t>
    <rPh sb="2" eb="4">
      <t>ホウコク</t>
    </rPh>
    <rPh sb="4" eb="5">
      <t>ズ</t>
    </rPh>
    <rPh sb="7" eb="9">
      <t>キュウリョウ</t>
    </rPh>
    <rPh sb="9" eb="11">
      <t>ソウガク</t>
    </rPh>
    <rPh sb="13" eb="14">
      <t>ガツ</t>
    </rPh>
    <rPh sb="14" eb="15">
      <t>ブン</t>
    </rPh>
    <rPh sb="17" eb="19">
      <t>キニュウ</t>
    </rPh>
    <phoneticPr fontId="2"/>
  </si>
  <si>
    <t>(４)×150/1000</t>
    <phoneticPr fontId="2"/>
  </si>
  <si>
    <t>（令和７年４月分）負担金仕訳書</t>
    <rPh sb="1" eb="3">
      <t>レイワ</t>
    </rPh>
    <rPh sb="4" eb="5">
      <t>ネン</t>
    </rPh>
    <rPh sb="6" eb="8">
      <t>ガツブン</t>
    </rPh>
    <rPh sb="9" eb="10">
      <t>フ</t>
    </rPh>
    <rPh sb="10" eb="11">
      <t>タン</t>
    </rPh>
    <rPh sb="11" eb="12">
      <t>カネ</t>
    </rPh>
    <rPh sb="12" eb="13">
      <t>ツコウ</t>
    </rPh>
    <rPh sb="13" eb="14">
      <t>ヤク</t>
    </rPh>
    <rPh sb="14" eb="15">
      <t>ショ</t>
    </rPh>
    <phoneticPr fontId="2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</si>
  <si>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</si>
  <si>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令和７年４月１日現在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</si>
  <si>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令和７年度給与改定後</t>
    <rPh sb="0" eb="2">
      <t>レイワ</t>
    </rPh>
    <rPh sb="3" eb="4">
      <t>ネン</t>
    </rPh>
    <rPh sb="4" eb="5">
      <t>ド</t>
    </rPh>
    <rPh sb="5" eb="7">
      <t>キュウヨ</t>
    </rPh>
    <rPh sb="7" eb="9">
      <t>カイテイ</t>
    </rPh>
    <rPh sb="9" eb="10">
      <t>ゴ</t>
    </rPh>
    <phoneticPr fontId="2"/>
  </si>
  <si>
    <t>※　令和７年４月１日時点における給与改定後の給料総額を記入してください。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6" eb="18">
      <t>キュウヨ</t>
    </rPh>
    <rPh sb="18" eb="20">
      <t>カイテイ</t>
    </rPh>
    <rPh sb="20" eb="21">
      <t>ゴ</t>
    </rPh>
    <rPh sb="22" eb="24">
      <t>キュウリョウ</t>
    </rPh>
    <rPh sb="24" eb="26">
      <t>ソウガク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</si>
</sst>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6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38" fontId="19" fillId="0" borderId="29" xfId="1" applyFont="1" applyBorder="1" applyAlignment="1">
      <alignment horizontal="right" vertical="center"/>
    </xf>
    <xf numFmtId="38" fontId="19" fillId="0" borderId="25" xfId="1" applyFont="1" applyBorder="1" applyAlignment="1">
      <alignment horizontal="right" vertical="center" shrinkToFit="1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8" xfId="1" applyNumberFormat="1" applyFont="1" applyFill="1" applyBorder="1" applyAlignment="1">
      <alignment horizontal="left"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39" xfId="1" applyNumberFormat="1" applyFont="1" applyFill="1" applyBorder="1" applyAlignment="1">
      <alignment horizontal="left"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5" fillId="2" borderId="11" xfId="1" applyNumberFormat="1" applyFont="1" applyFill="1" applyBorder="1" applyAlignment="1">
      <alignment horizontal="right" vertical="center"/>
    </xf>
    <xf numFmtId="176" fontId="15" fillId="2" borderId="35" xfId="1" applyNumberFormat="1" applyFont="1" applyFill="1" applyBorder="1" applyAlignment="1">
      <alignment horizontal="right"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310963</xdr:colOff>
      <xdr:row>0</xdr:row>
      <xdr:rowOff>22412</xdr:rowOff>
    </xdr:from>
    <xdr:to>
      <xdr:col>11</xdr:col>
      <xdr:colOff>123265</xdr:colOff>
      <xdr:row>1</xdr:row>
      <xdr:rowOff>70037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5555316" y="22412"/>
          <a:ext cx="574302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280147</xdr:colOff>
      <xdr:row>29</xdr:row>
      <xdr:rowOff>314324</xdr:rowOff>
    </xdr:from>
    <xdr:to>
      <xdr:col>8</xdr:col>
      <xdr:colOff>657225</xdr:colOff>
      <xdr:row>33</xdr:row>
      <xdr:rowOff>67234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829735" y="9066118"/>
          <a:ext cx="1430431" cy="9183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67235</xdr:rowOff>
    </xdr:from>
    <xdr:ext cx="3171509" cy="336177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9984441"/>
          <a:ext cx="3171509" cy="3361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この額が本期分の差額担金額となります。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5</xdr:col>
      <xdr:colOff>67236</xdr:colOff>
      <xdr:row>19</xdr:row>
      <xdr:rowOff>313765</xdr:rowOff>
    </xdr:from>
    <xdr:to>
      <xdr:col>7</xdr:col>
      <xdr:colOff>156883</xdr:colOff>
      <xdr:row>24</xdr:row>
      <xdr:rowOff>47066</xdr:rowOff>
    </xdr:to>
    <xdr:sp macro="" textlink="">
      <xdr:nvSpPr>
        <xdr:cNvPr id="15" name="Oval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182471" y="5815853"/>
          <a:ext cx="1524000" cy="1358154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6</xdr:col>
      <xdr:colOff>179294</xdr:colOff>
      <xdr:row>19</xdr:row>
      <xdr:rowOff>190500</xdr:rowOff>
    </xdr:from>
    <xdr:to>
      <xdr:col>7</xdr:col>
      <xdr:colOff>67236</xdr:colOff>
      <xdr:row>20</xdr:row>
      <xdr:rowOff>100853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V="1">
          <a:off x="4437529" y="5692588"/>
          <a:ext cx="179295" cy="2353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89648</xdr:colOff>
      <xdr:row>18</xdr:row>
      <xdr:rowOff>313764</xdr:rowOff>
    </xdr:from>
    <xdr:to>
      <xdr:col>9</xdr:col>
      <xdr:colOff>179295</xdr:colOff>
      <xdr:row>19</xdr:row>
      <xdr:rowOff>291354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39236" y="5490882"/>
          <a:ext cx="2286000" cy="302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給料総額の差額を記入してください。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9</xdr:col>
      <xdr:colOff>300318</xdr:colOff>
      <xdr:row>0</xdr:row>
      <xdr:rowOff>0</xdr:rowOff>
    </xdr:from>
    <xdr:to>
      <xdr:col>11</xdr:col>
      <xdr:colOff>145676</xdr:colOff>
      <xdr:row>1</xdr:row>
      <xdr:rowOff>47625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5544671" y="0"/>
          <a:ext cx="607358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190499</xdr:colOff>
      <xdr:row>10</xdr:row>
      <xdr:rowOff>145676</xdr:rowOff>
    </xdr:from>
    <xdr:ext cx="8695765" cy="683559"/>
    <xdr:sp macro="" textlink="">
      <xdr:nvSpPr>
        <xdr:cNvPr id="26" name="Rectangle 17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1053352" y="2667000"/>
          <a:ext cx="8695765" cy="6835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</a:t>
          </a:r>
          <a:r>
            <a:rPr lang="ja-JP" altLang="en-US" sz="1200" b="1" i="0" u="dbl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給料表の適用を受けない職員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について給料月額に異動があった場合には、本様式にて報告してください。</a:t>
          </a:r>
          <a:endParaRPr lang="ja-JP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zoomScaleNormal="100" workbookViewId="0">
      <selection activeCell="B6" sqref="B6:J6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54" t="s">
        <v>61</v>
      </c>
      <c r="C4" s="155"/>
      <c r="D4" s="155"/>
      <c r="E4" s="155"/>
      <c r="F4" s="155"/>
      <c r="G4" s="155"/>
      <c r="H4" s="155"/>
      <c r="I4" s="155"/>
      <c r="J4" s="156"/>
      <c r="K4" s="13"/>
    </row>
    <row r="5" spans="2:12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2" ht="21.75" customHeight="1" x14ac:dyDescent="0.15">
      <c r="B6" s="157"/>
      <c r="C6" s="158"/>
      <c r="D6" s="158"/>
      <c r="E6" s="158"/>
      <c r="F6" s="158"/>
      <c r="G6" s="158"/>
      <c r="H6" s="158"/>
      <c r="I6" s="158"/>
      <c r="J6" s="160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57"/>
      <c r="C10" s="158"/>
      <c r="D10" s="158"/>
      <c r="E10" s="158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61"/>
      <c r="D12" s="161"/>
      <c r="E12" s="161"/>
      <c r="F12" s="161"/>
      <c r="G12" s="161"/>
      <c r="H12" s="161"/>
      <c r="I12" s="161"/>
      <c r="J12" s="10"/>
      <c r="K12" s="5"/>
    </row>
    <row r="13" spans="2:12" ht="25.5" customHeight="1" x14ac:dyDescent="0.15">
      <c r="B13" s="15" t="s">
        <v>3</v>
      </c>
      <c r="C13" s="16"/>
      <c r="D13" s="140"/>
      <c r="E13" s="140"/>
      <c r="F13" s="140"/>
      <c r="G13" s="140"/>
      <c r="H13" s="140"/>
      <c r="I13" s="140"/>
      <c r="J13" s="141"/>
      <c r="K13" s="5"/>
    </row>
    <row r="14" spans="2:12" ht="25.5" customHeight="1" x14ac:dyDescent="0.15">
      <c r="B14" s="115"/>
      <c r="C14" s="16"/>
      <c r="D14" s="17"/>
      <c r="E14" s="17"/>
      <c r="F14" s="17"/>
      <c r="G14" s="17"/>
      <c r="H14" s="17"/>
      <c r="I14" s="17"/>
      <c r="J14" s="18"/>
      <c r="K14" s="5"/>
      <c r="L14" s="121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42" t="s">
        <v>5</v>
      </c>
      <c r="D15" s="143"/>
      <c r="E15" s="159"/>
      <c r="F15" s="142" t="s">
        <v>6</v>
      </c>
      <c r="G15" s="159"/>
      <c r="H15" s="142" t="s">
        <v>7</v>
      </c>
      <c r="I15" s="143"/>
      <c r="J15" s="144"/>
      <c r="K15" s="5"/>
    </row>
    <row r="16" spans="2:12" ht="25.5" customHeight="1" x14ac:dyDescent="0.15">
      <c r="B16" s="15" t="s">
        <v>45</v>
      </c>
      <c r="C16" s="19"/>
      <c r="D16" s="116"/>
      <c r="E16" s="20" t="s">
        <v>8</v>
      </c>
      <c r="F16" s="118"/>
      <c r="G16" s="21" t="s">
        <v>9</v>
      </c>
      <c r="H16" s="145"/>
      <c r="I16" s="146"/>
      <c r="J16" s="147"/>
      <c r="K16" s="5"/>
    </row>
    <row r="17" spans="2:12" ht="25.5" customHeight="1" x14ac:dyDescent="0.15">
      <c r="B17" s="15" t="s">
        <v>46</v>
      </c>
      <c r="C17" s="19"/>
      <c r="D17" s="117"/>
      <c r="E17" s="22" t="s">
        <v>8</v>
      </c>
      <c r="F17" s="118"/>
      <c r="G17" s="21" t="s">
        <v>9</v>
      </c>
      <c r="H17" s="148"/>
      <c r="I17" s="149"/>
      <c r="J17" s="150"/>
      <c r="K17" s="5"/>
    </row>
    <row r="18" spans="2:12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0</v>
      </c>
      <c r="G18" s="21" t="s">
        <v>9</v>
      </c>
      <c r="H18" s="151" t="s">
        <v>51</v>
      </c>
      <c r="I18" s="152"/>
      <c r="J18" s="153"/>
      <c r="K18" s="5"/>
    </row>
    <row r="19" spans="2:12" ht="25.5" customHeight="1" x14ac:dyDescent="0.15">
      <c r="B19" s="30"/>
      <c r="C19" s="31"/>
      <c r="D19" s="138"/>
      <c r="E19" s="138"/>
      <c r="F19" s="138"/>
      <c r="G19" s="138"/>
      <c r="H19" s="138"/>
      <c r="I19" s="138"/>
      <c r="J19" s="139"/>
      <c r="K19" s="5"/>
    </row>
    <row r="20" spans="2:12" ht="25.5" customHeight="1" x14ac:dyDescent="0.15">
      <c r="B20" s="130" t="s">
        <v>25</v>
      </c>
      <c r="C20" s="131"/>
      <c r="D20" s="131"/>
      <c r="E20" s="131"/>
      <c r="F20" s="131"/>
      <c r="G20" s="131"/>
      <c r="H20" s="131"/>
      <c r="I20" s="131"/>
      <c r="J20" s="132"/>
      <c r="K20" s="5"/>
    </row>
    <row r="21" spans="2:12" ht="25.5" customHeight="1" x14ac:dyDescent="0.15">
      <c r="B21" s="171" t="s">
        <v>50</v>
      </c>
      <c r="C21" s="33" t="s">
        <v>36</v>
      </c>
      <c r="D21" s="119"/>
      <c r="E21" s="21" t="s">
        <v>8</v>
      </c>
      <c r="F21" s="120"/>
      <c r="G21" s="25" t="s">
        <v>9</v>
      </c>
      <c r="H21" s="135" t="s">
        <v>31</v>
      </c>
      <c r="I21" s="172"/>
      <c r="J21" s="173"/>
      <c r="K21" s="5"/>
      <c r="L21" s="121" t="str">
        <f>IF($D$18=SUM($D$21:$D$24),"","【職員数エラー】")</f>
        <v/>
      </c>
    </row>
    <row r="22" spans="2:12" ht="25.5" customHeight="1" x14ac:dyDescent="0.15">
      <c r="B22" s="171"/>
      <c r="C22" s="33" t="s">
        <v>43</v>
      </c>
      <c r="D22" s="119"/>
      <c r="E22" s="21" t="s">
        <v>8</v>
      </c>
      <c r="F22" s="120"/>
      <c r="G22" s="25" t="s">
        <v>9</v>
      </c>
      <c r="H22" s="136"/>
      <c r="I22" s="16"/>
      <c r="J22" s="18"/>
      <c r="K22" s="5"/>
      <c r="L22" s="121"/>
    </row>
    <row r="23" spans="2:12" ht="25.5" customHeight="1" x14ac:dyDescent="0.15">
      <c r="B23" s="171"/>
      <c r="C23" s="33" t="s">
        <v>37</v>
      </c>
      <c r="D23" s="119"/>
      <c r="E23" s="21" t="s">
        <v>8</v>
      </c>
      <c r="F23" s="120"/>
      <c r="G23" s="25" t="s">
        <v>9</v>
      </c>
      <c r="H23" s="136"/>
      <c r="I23" s="16"/>
      <c r="J23" s="18"/>
      <c r="K23" s="5"/>
      <c r="L23" s="121"/>
    </row>
    <row r="24" spans="2:12" ht="25.5" customHeight="1" x14ac:dyDescent="0.15">
      <c r="B24" s="171"/>
      <c r="C24" s="33" t="s">
        <v>30</v>
      </c>
      <c r="D24" s="119"/>
      <c r="E24" s="21" t="s">
        <v>8</v>
      </c>
      <c r="F24" s="120"/>
      <c r="G24" s="25" t="s">
        <v>9</v>
      </c>
      <c r="H24" s="137"/>
      <c r="I24" s="26">
        <f>F21+F22+F23+F24</f>
        <v>0</v>
      </c>
      <c r="J24" s="27" t="s">
        <v>9</v>
      </c>
      <c r="K24" s="5"/>
      <c r="L24" s="121" t="str">
        <f>IF($F$18=SUM($F$21:$F$24),"","【給料総額エラー】")</f>
        <v/>
      </c>
    </row>
    <row r="25" spans="2:12" ht="25.5" customHeight="1" x14ac:dyDescent="0.15">
      <c r="B25" s="171" t="s">
        <v>48</v>
      </c>
      <c r="C25" s="32" t="s">
        <v>28</v>
      </c>
      <c r="D25" s="133"/>
      <c r="E25" s="134"/>
      <c r="F25" s="28">
        <f>ROUNDDOWN(F21*286/1000,0)</f>
        <v>0</v>
      </c>
      <c r="G25" s="24" t="s">
        <v>9</v>
      </c>
      <c r="H25" s="135" t="s">
        <v>31</v>
      </c>
      <c r="I25" s="172"/>
      <c r="J25" s="173"/>
      <c r="K25" s="5"/>
    </row>
    <row r="26" spans="2:12" ht="25.5" customHeight="1" x14ac:dyDescent="0.15">
      <c r="B26" s="171"/>
      <c r="C26" s="32" t="s">
        <v>33</v>
      </c>
      <c r="D26" s="125"/>
      <c r="E26" s="126"/>
      <c r="F26" s="28">
        <f t="shared" ref="F26:F27" si="0">ROUNDDOWN(F22*286/1000,0)</f>
        <v>0</v>
      </c>
      <c r="G26" s="24" t="s">
        <v>9</v>
      </c>
      <c r="H26" s="136"/>
      <c r="I26" s="16"/>
      <c r="J26" s="18"/>
      <c r="K26" s="5"/>
    </row>
    <row r="27" spans="2:12" ht="25.5" customHeight="1" x14ac:dyDescent="0.15">
      <c r="B27" s="171"/>
      <c r="C27" s="32" t="s">
        <v>34</v>
      </c>
      <c r="D27" s="125"/>
      <c r="E27" s="126"/>
      <c r="F27" s="28">
        <f t="shared" si="0"/>
        <v>0</v>
      </c>
      <c r="G27" s="24" t="s">
        <v>9</v>
      </c>
      <c r="H27" s="136"/>
      <c r="I27" s="16"/>
      <c r="J27" s="18"/>
      <c r="K27" s="5"/>
    </row>
    <row r="28" spans="2:12" ht="25.5" customHeight="1" x14ac:dyDescent="0.15">
      <c r="B28" s="171"/>
      <c r="C28" s="32" t="s">
        <v>60</v>
      </c>
      <c r="D28" s="133"/>
      <c r="E28" s="134"/>
      <c r="F28" s="28">
        <f>ROUNDDOWN(F24*150/1000,0)</f>
        <v>0</v>
      </c>
      <c r="G28" s="24" t="s">
        <v>9</v>
      </c>
      <c r="H28" s="137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71" t="s">
        <v>49</v>
      </c>
      <c r="C29" s="127" t="s">
        <v>35</v>
      </c>
      <c r="D29" s="133"/>
      <c r="E29" s="134"/>
      <c r="F29" s="28">
        <f>(F25+F26+F27)*3</f>
        <v>0</v>
      </c>
      <c r="G29" s="24" t="s">
        <v>9</v>
      </c>
      <c r="H29" s="135" t="s">
        <v>31</v>
      </c>
      <c r="I29" s="172"/>
      <c r="J29" s="173"/>
      <c r="K29" s="5"/>
    </row>
    <row r="30" spans="2:12" ht="25.5" customHeight="1" x14ac:dyDescent="0.15">
      <c r="B30" s="171"/>
      <c r="C30" s="32" t="s">
        <v>32</v>
      </c>
      <c r="D30" s="133"/>
      <c r="E30" s="134"/>
      <c r="F30" s="28">
        <f>F28*3</f>
        <v>0</v>
      </c>
      <c r="G30" s="24" t="s">
        <v>9</v>
      </c>
      <c r="H30" s="137"/>
      <c r="I30" s="26">
        <f>F29+F30</f>
        <v>0</v>
      </c>
      <c r="J30" s="29" t="s">
        <v>9</v>
      </c>
      <c r="K30" s="5"/>
    </row>
    <row r="31" spans="2:12" ht="21.75" customHeight="1" x14ac:dyDescent="0.15">
      <c r="B31" s="162" t="s">
        <v>57</v>
      </c>
      <c r="C31" s="163"/>
      <c r="D31" s="163"/>
      <c r="E31" s="163"/>
      <c r="F31" s="163"/>
      <c r="G31" s="163"/>
      <c r="H31" s="163"/>
      <c r="I31" s="163"/>
      <c r="J31" s="164"/>
      <c r="K31" s="5"/>
    </row>
    <row r="32" spans="2:12" ht="21.75" customHeight="1" x14ac:dyDescent="0.15">
      <c r="B32" s="165"/>
      <c r="C32" s="166"/>
      <c r="D32" s="166"/>
      <c r="E32" s="166"/>
      <c r="F32" s="166"/>
      <c r="G32" s="166"/>
      <c r="H32" s="166"/>
      <c r="I32" s="166"/>
      <c r="J32" s="167"/>
      <c r="K32" s="5"/>
    </row>
    <row r="33" spans="2:11" ht="21.75" customHeight="1" x14ac:dyDescent="0.15">
      <c r="B33" s="165"/>
      <c r="C33" s="166"/>
      <c r="D33" s="166"/>
      <c r="E33" s="166"/>
      <c r="F33" s="166"/>
      <c r="G33" s="166"/>
      <c r="H33" s="166"/>
      <c r="I33" s="166"/>
      <c r="J33" s="167"/>
      <c r="K33" s="5"/>
    </row>
    <row r="34" spans="2:11" ht="21.75" customHeight="1" x14ac:dyDescent="0.15">
      <c r="B34" s="165"/>
      <c r="C34" s="166"/>
      <c r="D34" s="166"/>
      <c r="E34" s="166"/>
      <c r="F34" s="166"/>
      <c r="G34" s="166"/>
      <c r="H34" s="166"/>
      <c r="I34" s="166"/>
      <c r="J34" s="167"/>
      <c r="K34" s="5"/>
    </row>
    <row r="35" spans="2:11" ht="21.75" customHeight="1" thickBot="1" x14ac:dyDescent="0.2">
      <c r="B35" s="168"/>
      <c r="C35" s="169"/>
      <c r="D35" s="169"/>
      <c r="E35" s="169"/>
      <c r="F35" s="169"/>
      <c r="G35" s="169"/>
      <c r="H35" s="169"/>
      <c r="I35" s="169"/>
      <c r="J35" s="170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  <mergeCell ref="B4:J4"/>
    <mergeCell ref="B10:E10"/>
    <mergeCell ref="F15:G15"/>
    <mergeCell ref="C15:E15"/>
    <mergeCell ref="B6:J6"/>
    <mergeCell ref="C12:I12"/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A3" sqref="A3:E3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86" t="s">
        <v>38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 t="s">
        <v>29</v>
      </c>
      <c r="P1" s="188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92" t="s">
        <v>1</v>
      </c>
      <c r="M2" s="192"/>
      <c r="N2" s="191"/>
      <c r="O2" s="191"/>
      <c r="P2" s="190" t="s">
        <v>2</v>
      </c>
    </row>
    <row r="3" spans="1:16" ht="22.5" customHeight="1" thickBot="1" x14ac:dyDescent="0.2">
      <c r="A3" s="189" t="s">
        <v>62</v>
      </c>
      <c r="B3" s="189"/>
      <c r="C3" s="189"/>
      <c r="D3" s="189"/>
      <c r="E3" s="189"/>
      <c r="F3" s="39"/>
      <c r="G3" s="39"/>
      <c r="H3" s="38"/>
      <c r="I3" s="39"/>
      <c r="J3" s="39"/>
      <c r="K3" s="39"/>
      <c r="L3" s="192"/>
      <c r="M3" s="192"/>
      <c r="N3" s="191"/>
      <c r="O3" s="191"/>
      <c r="P3" s="190"/>
    </row>
    <row r="4" spans="1:16" ht="18.75" customHeight="1" x14ac:dyDescent="0.15">
      <c r="A4" s="68" t="s">
        <v>23</v>
      </c>
      <c r="B4" s="100"/>
      <c r="C4" s="179" t="s">
        <v>22</v>
      </c>
      <c r="D4" s="181" t="s">
        <v>12</v>
      </c>
      <c r="E4" s="183"/>
      <c r="F4" s="184"/>
      <c r="G4" s="185"/>
      <c r="H4" s="179" t="s">
        <v>55</v>
      </c>
      <c r="I4" s="183"/>
      <c r="J4" s="184"/>
      <c r="K4" s="185"/>
      <c r="L4" s="179" t="s">
        <v>56</v>
      </c>
      <c r="M4" s="174" t="s">
        <v>13</v>
      </c>
      <c r="N4" s="175"/>
      <c r="O4" s="176"/>
      <c r="P4" s="177" t="s">
        <v>14</v>
      </c>
    </row>
    <row r="5" spans="1:16" ht="18.75" customHeight="1" x14ac:dyDescent="0.15">
      <c r="A5" s="77" t="s">
        <v>15</v>
      </c>
      <c r="B5" s="41" t="s">
        <v>16</v>
      </c>
      <c r="C5" s="180"/>
      <c r="D5" s="182"/>
      <c r="E5" s="42"/>
      <c r="F5" s="42"/>
      <c r="G5" s="42"/>
      <c r="H5" s="182"/>
      <c r="I5" s="42"/>
      <c r="J5" s="42"/>
      <c r="K5" s="42"/>
      <c r="L5" s="182"/>
      <c r="M5" s="42" t="s">
        <v>17</v>
      </c>
      <c r="N5" s="42" t="s">
        <v>18</v>
      </c>
      <c r="O5" s="42" t="s">
        <v>19</v>
      </c>
      <c r="P5" s="178"/>
    </row>
    <row r="6" spans="1:16" ht="18.75" customHeight="1" x14ac:dyDescent="0.15">
      <c r="A6" s="101"/>
      <c r="B6" s="122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2" t="s">
        <v>53</v>
      </c>
      <c r="P6" s="102"/>
    </row>
    <row r="7" spans="1:16" ht="18.75" customHeight="1" x14ac:dyDescent="0.15">
      <c r="A7" s="101"/>
      <c r="B7" s="122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2"/>
      <c r="P7" s="80"/>
    </row>
    <row r="8" spans="1:16" ht="18.75" customHeight="1" x14ac:dyDescent="0.15">
      <c r="A8" s="101"/>
      <c r="B8" s="122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2"/>
      <c r="P8" s="102"/>
    </row>
    <row r="9" spans="1:16" ht="18.75" customHeight="1" x14ac:dyDescent="0.15">
      <c r="A9" s="101"/>
      <c r="B9" s="122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2"/>
      <c r="P9" s="102"/>
    </row>
    <row r="10" spans="1:16" ht="18.75" customHeight="1" x14ac:dyDescent="0.15">
      <c r="A10" s="101"/>
      <c r="B10" s="122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2"/>
      <c r="P10" s="102"/>
    </row>
    <row r="11" spans="1:16" ht="18.75" customHeight="1" x14ac:dyDescent="0.15">
      <c r="A11" s="101"/>
      <c r="B11" s="122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2"/>
      <c r="P11" s="102"/>
    </row>
    <row r="12" spans="1:16" ht="18.75" customHeight="1" x14ac:dyDescent="0.15">
      <c r="A12" s="101"/>
      <c r="B12" s="122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2"/>
      <c r="P12" s="80"/>
    </row>
    <row r="13" spans="1:16" ht="18.75" customHeight="1" x14ac:dyDescent="0.15">
      <c r="A13" s="101"/>
      <c r="B13" s="122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2"/>
      <c r="P13" s="80"/>
    </row>
    <row r="14" spans="1:16" ht="18.75" customHeight="1" x14ac:dyDescent="0.15">
      <c r="A14" s="101"/>
      <c r="B14" s="122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2"/>
      <c r="P14" s="80"/>
    </row>
    <row r="15" spans="1:16" ht="18.75" customHeight="1" x14ac:dyDescent="0.15">
      <c r="A15" s="101"/>
      <c r="B15" s="122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2"/>
      <c r="P15" s="80"/>
    </row>
    <row r="16" spans="1:16" ht="18.75" customHeight="1" x14ac:dyDescent="0.15">
      <c r="A16" s="101"/>
      <c r="B16" s="122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2"/>
      <c r="P16" s="80"/>
    </row>
    <row r="17" spans="1:16" ht="18.75" customHeight="1" x14ac:dyDescent="0.15">
      <c r="A17" s="103"/>
      <c r="B17" s="122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2"/>
      <c r="P17" s="80"/>
    </row>
    <row r="18" spans="1:16" ht="18.75" customHeight="1" x14ac:dyDescent="0.15">
      <c r="A18" s="103"/>
      <c r="B18" s="122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2"/>
      <c r="P18" s="80"/>
    </row>
    <row r="19" spans="1:16" ht="18.75" customHeight="1" x14ac:dyDescent="0.15">
      <c r="A19" s="103"/>
      <c r="B19" s="122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2"/>
      <c r="P19" s="80"/>
    </row>
    <row r="20" spans="1:16" ht="18.75" customHeight="1" x14ac:dyDescent="0.15">
      <c r="A20" s="103"/>
      <c r="B20" s="122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2"/>
      <c r="P20" s="80"/>
    </row>
    <row r="21" spans="1:16" ht="18.75" customHeight="1" x14ac:dyDescent="0.15">
      <c r="A21" s="103"/>
      <c r="B21" s="122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2"/>
      <c r="P21" s="80"/>
    </row>
    <row r="22" spans="1:16" ht="18.75" customHeight="1" x14ac:dyDescent="0.15">
      <c r="A22" s="103"/>
      <c r="B22" s="122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2"/>
      <c r="P22" s="80"/>
    </row>
    <row r="23" spans="1:16" ht="18.75" customHeight="1" x14ac:dyDescent="0.15">
      <c r="A23" s="103"/>
      <c r="B23" s="122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2"/>
      <c r="P23" s="80"/>
    </row>
    <row r="24" spans="1:16" ht="18.75" customHeight="1" x14ac:dyDescent="0.15">
      <c r="A24" s="103"/>
      <c r="B24" s="122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2"/>
      <c r="P24" s="80"/>
    </row>
    <row r="25" spans="1:16" ht="18.75" customHeight="1" thickBot="1" x14ac:dyDescent="0.2">
      <c r="A25" s="104"/>
      <c r="B25" s="122"/>
      <c r="C25" s="64"/>
      <c r="D25" s="64"/>
      <c r="E25" s="64"/>
      <c r="F25" s="64"/>
      <c r="G25" s="64"/>
      <c r="H25" s="105"/>
      <c r="I25" s="64"/>
      <c r="J25" s="64"/>
      <c r="K25" s="64"/>
      <c r="L25" s="105"/>
      <c r="M25" s="106"/>
      <c r="N25" s="67">
        <f t="shared" si="0"/>
        <v>0</v>
      </c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52</v>
      </c>
      <c r="B27" s="110"/>
      <c r="C27" s="111"/>
      <c r="D27" s="111"/>
      <c r="E27" s="111"/>
      <c r="F27" s="111"/>
      <c r="G27" s="111"/>
      <c r="H27" s="112"/>
      <c r="I27" s="111"/>
      <c r="J27" s="111"/>
      <c r="K27" s="111"/>
      <c r="L27" s="112"/>
      <c r="M27" s="113"/>
      <c r="N27" s="99">
        <f>L27-H27</f>
        <v>0</v>
      </c>
      <c r="O27" s="113"/>
      <c r="P27" s="114"/>
    </row>
    <row r="28" spans="1:16" ht="26.25" customHeight="1" thickTop="1" thickBot="1" x14ac:dyDescent="0.2">
      <c r="A28" s="85" t="s">
        <v>27</v>
      </c>
      <c r="B28" s="107">
        <f>B26+B27</f>
        <v>0</v>
      </c>
      <c r="C28" s="108"/>
      <c r="D28" s="108"/>
      <c r="E28" s="108"/>
      <c r="F28" s="108"/>
      <c r="G28" s="108"/>
      <c r="H28" s="109">
        <f>H26+H27</f>
        <v>0</v>
      </c>
      <c r="I28" s="108"/>
      <c r="J28" s="108"/>
      <c r="K28" s="108"/>
      <c r="L28" s="109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B1:N1"/>
    <mergeCell ref="O1:P1"/>
    <mergeCell ref="A3:E3"/>
    <mergeCell ref="P2:P3"/>
    <mergeCell ref="N2:O3"/>
    <mergeCell ref="L2:M3"/>
    <mergeCell ref="M4:O4"/>
    <mergeCell ref="P4:P5"/>
    <mergeCell ref="C4:C5"/>
    <mergeCell ref="D4:D5"/>
    <mergeCell ref="E4:G4"/>
    <mergeCell ref="H4:H5"/>
    <mergeCell ref="I4:K4"/>
    <mergeCell ref="L4:L5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"昇給,昇格,復職時調整,就職,退職,異動,任期満了,降格,給与改定"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tabSelected="1" zoomScale="85" zoomScaleNormal="85" workbookViewId="0">
      <selection activeCell="B20" sqref="B20:J20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54" t="s">
        <v>61</v>
      </c>
      <c r="C4" s="155"/>
      <c r="D4" s="155"/>
      <c r="E4" s="155"/>
      <c r="F4" s="155"/>
      <c r="G4" s="155"/>
      <c r="H4" s="155"/>
      <c r="I4" s="155"/>
      <c r="J4" s="156"/>
      <c r="K4" s="13"/>
    </row>
    <row r="5" spans="2:11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1" ht="21.75" customHeight="1" x14ac:dyDescent="0.15">
      <c r="B6" s="157"/>
      <c r="C6" s="158"/>
      <c r="D6" s="158"/>
      <c r="E6" s="158"/>
      <c r="F6" s="158"/>
      <c r="G6" s="158"/>
      <c r="H6" s="158"/>
      <c r="I6" s="158"/>
      <c r="J6" s="160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199" t="s">
        <v>26</v>
      </c>
      <c r="C10" s="200"/>
      <c r="D10" s="200"/>
      <c r="E10" s="200"/>
      <c r="F10" s="200"/>
      <c r="G10" s="200"/>
      <c r="H10" s="200"/>
      <c r="I10" s="200"/>
      <c r="J10" s="201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61" t="s">
        <v>24</v>
      </c>
      <c r="D12" s="161"/>
      <c r="E12" s="161"/>
      <c r="F12" s="161"/>
      <c r="G12" s="161"/>
      <c r="H12" s="161"/>
      <c r="I12" s="161"/>
      <c r="J12" s="10"/>
      <c r="K12" s="5"/>
    </row>
    <row r="13" spans="2:11" ht="25.5" customHeight="1" x14ac:dyDescent="0.15">
      <c r="B13" s="15" t="s">
        <v>3</v>
      </c>
      <c r="C13" s="16"/>
      <c r="D13" s="140" t="s">
        <v>59</v>
      </c>
      <c r="E13" s="140"/>
      <c r="F13" s="140"/>
      <c r="G13" s="140"/>
      <c r="H13" s="140"/>
      <c r="I13" s="140"/>
      <c r="J13" s="141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42" t="s">
        <v>5</v>
      </c>
      <c r="D15" s="143"/>
      <c r="E15" s="159"/>
      <c r="F15" s="142" t="s">
        <v>6</v>
      </c>
      <c r="G15" s="159"/>
      <c r="H15" s="142" t="s">
        <v>7</v>
      </c>
      <c r="I15" s="143"/>
      <c r="J15" s="144"/>
      <c r="K15" s="5"/>
    </row>
    <row r="16" spans="2:11" ht="25.5" customHeight="1" x14ac:dyDescent="0.15">
      <c r="B16" s="15" t="s">
        <v>45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204" t="s">
        <v>63</v>
      </c>
      <c r="I16" s="205"/>
      <c r="J16" s="206"/>
      <c r="K16" s="5"/>
    </row>
    <row r="17" spans="2:11" ht="25.5" customHeight="1" x14ac:dyDescent="0.15">
      <c r="B17" s="15" t="s">
        <v>46</v>
      </c>
      <c r="C17" s="19"/>
      <c r="D17" s="59">
        <v>50</v>
      </c>
      <c r="E17" s="22" t="s">
        <v>8</v>
      </c>
      <c r="F17" s="60">
        <v>20605700</v>
      </c>
      <c r="G17" s="21" t="s">
        <v>9</v>
      </c>
      <c r="H17" s="207" t="s">
        <v>64</v>
      </c>
      <c r="I17" s="208"/>
      <c r="J17" s="209"/>
      <c r="K17" s="5"/>
    </row>
    <row r="18" spans="2:11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40000</v>
      </c>
      <c r="G18" s="21" t="s">
        <v>9</v>
      </c>
      <c r="H18" s="151" t="s">
        <v>51</v>
      </c>
      <c r="I18" s="152"/>
      <c r="J18" s="153"/>
      <c r="K18" s="5"/>
    </row>
    <row r="19" spans="2:11" ht="25.5" customHeight="1" x14ac:dyDescent="0.15">
      <c r="B19" s="30"/>
      <c r="C19" s="31"/>
      <c r="D19" s="202" t="s">
        <v>65</v>
      </c>
      <c r="E19" s="202"/>
      <c r="F19" s="202"/>
      <c r="G19" s="202"/>
      <c r="H19" s="202"/>
      <c r="I19" s="202"/>
      <c r="J19" s="203"/>
      <c r="K19" s="5"/>
    </row>
    <row r="20" spans="2:11" ht="25.5" customHeight="1" x14ac:dyDescent="0.15">
      <c r="B20" s="130" t="s">
        <v>25</v>
      </c>
      <c r="C20" s="131"/>
      <c r="D20" s="131"/>
      <c r="E20" s="131"/>
      <c r="F20" s="131"/>
      <c r="G20" s="131"/>
      <c r="H20" s="131"/>
      <c r="I20" s="131"/>
      <c r="J20" s="132"/>
      <c r="K20" s="5"/>
    </row>
    <row r="21" spans="2:11" ht="25.5" customHeight="1" x14ac:dyDescent="0.15">
      <c r="B21" s="171" t="s">
        <v>50</v>
      </c>
      <c r="C21" s="33" t="s">
        <v>39</v>
      </c>
      <c r="D21" s="62">
        <v>1</v>
      </c>
      <c r="E21" s="21" t="s">
        <v>8</v>
      </c>
      <c r="F21" s="61">
        <v>0</v>
      </c>
      <c r="G21" s="25" t="s">
        <v>9</v>
      </c>
      <c r="H21" s="135" t="s">
        <v>31</v>
      </c>
      <c r="I21" s="172"/>
      <c r="J21" s="173"/>
      <c r="K21" s="5"/>
    </row>
    <row r="22" spans="2:11" ht="25.5" customHeight="1" x14ac:dyDescent="0.15">
      <c r="B22" s="171"/>
      <c r="C22" s="33" t="s">
        <v>40</v>
      </c>
      <c r="D22" s="62">
        <v>1</v>
      </c>
      <c r="E22" s="21" t="s">
        <v>8</v>
      </c>
      <c r="F22" s="61">
        <v>0</v>
      </c>
      <c r="G22" s="25" t="s">
        <v>9</v>
      </c>
      <c r="H22" s="136"/>
      <c r="I22" s="16"/>
      <c r="J22" s="18"/>
      <c r="K22" s="5"/>
    </row>
    <row r="23" spans="2:11" ht="25.5" customHeight="1" x14ac:dyDescent="0.15">
      <c r="B23" s="171"/>
      <c r="C23" s="33" t="s">
        <v>37</v>
      </c>
      <c r="D23" s="62">
        <v>1</v>
      </c>
      <c r="E23" s="21" t="s">
        <v>8</v>
      </c>
      <c r="F23" s="61">
        <v>0</v>
      </c>
      <c r="G23" s="25" t="s">
        <v>9</v>
      </c>
      <c r="H23" s="136"/>
      <c r="I23" s="16"/>
      <c r="J23" s="18"/>
      <c r="K23" s="5"/>
    </row>
    <row r="24" spans="2:11" ht="25.5" customHeight="1" x14ac:dyDescent="0.15">
      <c r="B24" s="171"/>
      <c r="C24" s="33" t="s">
        <v>30</v>
      </c>
      <c r="D24" s="62">
        <v>47</v>
      </c>
      <c r="E24" s="21" t="s">
        <v>8</v>
      </c>
      <c r="F24" s="61">
        <v>40000</v>
      </c>
      <c r="G24" s="25" t="s">
        <v>9</v>
      </c>
      <c r="H24" s="137"/>
      <c r="I24" s="26">
        <f>F21+F22+F23+F24</f>
        <v>40000</v>
      </c>
      <c r="J24" s="27" t="s">
        <v>9</v>
      </c>
      <c r="K24" s="5"/>
    </row>
    <row r="25" spans="2:11" ht="25.5" customHeight="1" x14ac:dyDescent="0.15">
      <c r="B25" s="171" t="s">
        <v>48</v>
      </c>
      <c r="C25" s="32" t="s">
        <v>28</v>
      </c>
      <c r="D25" s="133"/>
      <c r="E25" s="134"/>
      <c r="F25" s="28">
        <f>ROUNDDOWN(F21*286/1000,0)</f>
        <v>0</v>
      </c>
      <c r="G25" s="24" t="s">
        <v>9</v>
      </c>
      <c r="H25" s="135" t="s">
        <v>31</v>
      </c>
      <c r="I25" s="172"/>
      <c r="J25" s="173"/>
      <c r="K25" s="5"/>
    </row>
    <row r="26" spans="2:11" ht="25.5" customHeight="1" x14ac:dyDescent="0.15">
      <c r="B26" s="171"/>
      <c r="C26" s="32" t="s">
        <v>41</v>
      </c>
      <c r="D26" s="125"/>
      <c r="E26" s="126"/>
      <c r="F26" s="28">
        <f t="shared" ref="F26:F27" si="0">ROUNDDOWN(F22*286/1000,0)</f>
        <v>0</v>
      </c>
      <c r="G26" s="24" t="s">
        <v>9</v>
      </c>
      <c r="H26" s="136"/>
      <c r="I26" s="16"/>
      <c r="J26" s="18"/>
      <c r="K26" s="5"/>
    </row>
    <row r="27" spans="2:11" ht="25.5" customHeight="1" x14ac:dyDescent="0.15">
      <c r="B27" s="171"/>
      <c r="C27" s="32" t="s">
        <v>42</v>
      </c>
      <c r="D27" s="125"/>
      <c r="E27" s="126"/>
      <c r="F27" s="28">
        <f t="shared" si="0"/>
        <v>0</v>
      </c>
      <c r="G27" s="24" t="s">
        <v>9</v>
      </c>
      <c r="H27" s="136"/>
      <c r="I27" s="16"/>
      <c r="J27" s="18"/>
      <c r="K27" s="5"/>
    </row>
    <row r="28" spans="2:11" ht="25.5" customHeight="1" x14ac:dyDescent="0.15">
      <c r="B28" s="171"/>
      <c r="C28" s="32" t="s">
        <v>60</v>
      </c>
      <c r="D28" s="133"/>
      <c r="E28" s="134"/>
      <c r="F28" s="28">
        <f>ROUNDDOWN(F24*150/1000,0)</f>
        <v>6000</v>
      </c>
      <c r="G28" s="24" t="s">
        <v>9</v>
      </c>
      <c r="H28" s="137"/>
      <c r="I28" s="26">
        <f>F25+F26+F27+F28</f>
        <v>6000</v>
      </c>
      <c r="J28" s="29" t="s">
        <v>9</v>
      </c>
      <c r="K28" s="5"/>
    </row>
    <row r="29" spans="2:11" ht="25.5" customHeight="1" x14ac:dyDescent="0.15">
      <c r="B29" s="171" t="s">
        <v>49</v>
      </c>
      <c r="C29" s="32" t="s">
        <v>35</v>
      </c>
      <c r="D29" s="193">
        <f>(F25+F26+F27)*3</f>
        <v>0</v>
      </c>
      <c r="E29" s="194"/>
      <c r="F29" s="195"/>
      <c r="G29" s="24" t="s">
        <v>9</v>
      </c>
      <c r="H29" s="135" t="s">
        <v>31</v>
      </c>
      <c r="I29" s="172"/>
      <c r="J29" s="173"/>
      <c r="K29" s="5"/>
    </row>
    <row r="30" spans="2:11" ht="25.5" customHeight="1" x14ac:dyDescent="0.15">
      <c r="B30" s="171"/>
      <c r="C30" s="32" t="s">
        <v>32</v>
      </c>
      <c r="D30" s="196">
        <f>F28*3</f>
        <v>18000</v>
      </c>
      <c r="E30" s="197"/>
      <c r="F30" s="198"/>
      <c r="G30" s="24" t="s">
        <v>9</v>
      </c>
      <c r="H30" s="137"/>
      <c r="I30" s="56">
        <f>D29+D30</f>
        <v>18000</v>
      </c>
      <c r="J30" s="29" t="s">
        <v>9</v>
      </c>
      <c r="K30" s="5"/>
    </row>
    <row r="31" spans="2:11" ht="21.75" customHeight="1" x14ac:dyDescent="0.15">
      <c r="B31" s="162" t="s">
        <v>58</v>
      </c>
      <c r="C31" s="163"/>
      <c r="D31" s="163"/>
      <c r="E31" s="163"/>
      <c r="F31" s="163"/>
      <c r="G31" s="163"/>
      <c r="H31" s="163"/>
      <c r="I31" s="163"/>
      <c r="J31" s="164"/>
      <c r="K31" s="5"/>
    </row>
    <row r="32" spans="2:11" ht="21.75" customHeight="1" x14ac:dyDescent="0.15">
      <c r="B32" s="165"/>
      <c r="C32" s="166"/>
      <c r="D32" s="166"/>
      <c r="E32" s="166"/>
      <c r="F32" s="166"/>
      <c r="G32" s="166"/>
      <c r="H32" s="166"/>
      <c r="I32" s="166"/>
      <c r="J32" s="167"/>
      <c r="K32" s="5"/>
    </row>
    <row r="33" spans="2:11" ht="21.75" customHeight="1" x14ac:dyDescent="0.15">
      <c r="B33" s="165"/>
      <c r="C33" s="166"/>
      <c r="D33" s="166"/>
      <c r="E33" s="166"/>
      <c r="F33" s="166"/>
      <c r="G33" s="166"/>
      <c r="H33" s="166"/>
      <c r="I33" s="166"/>
      <c r="J33" s="167"/>
      <c r="K33" s="5"/>
    </row>
    <row r="34" spans="2:11" ht="21.75" customHeight="1" x14ac:dyDescent="0.15">
      <c r="B34" s="165"/>
      <c r="C34" s="166"/>
      <c r="D34" s="166"/>
      <c r="E34" s="166"/>
      <c r="F34" s="166"/>
      <c r="G34" s="166"/>
      <c r="H34" s="166"/>
      <c r="I34" s="166"/>
      <c r="J34" s="167"/>
      <c r="K34" s="5"/>
    </row>
    <row r="35" spans="2:11" ht="21.75" customHeight="1" thickBot="1" x14ac:dyDescent="0.2">
      <c r="B35" s="168"/>
      <c r="C35" s="169"/>
      <c r="D35" s="169"/>
      <c r="E35" s="169"/>
      <c r="F35" s="169"/>
      <c r="G35" s="169"/>
      <c r="H35" s="169"/>
      <c r="I35" s="169"/>
      <c r="J35" s="170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zoomScale="85" zoomScaleNormal="100" workbookViewId="0">
      <selection activeCell="L2" sqref="L2:P3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5.375" bestFit="1" customWidth="1"/>
    <col min="9" max="11" width="5" customWidth="1"/>
    <col min="12" max="12" width="14.125" bestFit="1" customWidth="1"/>
    <col min="13" max="16" width="12.5" customWidth="1"/>
  </cols>
  <sheetData>
    <row r="1" spans="1:16" ht="22.5" customHeight="1" x14ac:dyDescent="0.15">
      <c r="A1" s="34"/>
      <c r="B1" s="186" t="s">
        <v>38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>
        <v>45666</v>
      </c>
      <c r="P1" s="211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212" t="s">
        <v>21</v>
      </c>
      <c r="M2" s="213"/>
      <c r="N2" s="213"/>
      <c r="O2" s="213"/>
      <c r="P2" s="214"/>
    </row>
    <row r="3" spans="1:16" ht="22.5" customHeight="1" thickBot="1" x14ac:dyDescent="0.2">
      <c r="A3" s="215" t="s">
        <v>62</v>
      </c>
      <c r="B3" s="215"/>
      <c r="C3" s="215"/>
      <c r="D3" s="215"/>
      <c r="E3" s="215"/>
      <c r="F3" s="39"/>
      <c r="G3" s="39"/>
      <c r="H3" s="38"/>
      <c r="I3" s="39"/>
      <c r="J3" s="39"/>
      <c r="K3" s="39"/>
      <c r="L3" s="214"/>
      <c r="M3" s="214"/>
      <c r="N3" s="214"/>
      <c r="O3" s="214"/>
      <c r="P3" s="214"/>
    </row>
    <row r="4" spans="1:16" ht="18.75" customHeight="1" x14ac:dyDescent="0.15">
      <c r="A4" s="68" t="s">
        <v>11</v>
      </c>
      <c r="B4" s="76">
        <v>550</v>
      </c>
      <c r="C4" s="179" t="s">
        <v>22</v>
      </c>
      <c r="D4" s="181" t="s">
        <v>12</v>
      </c>
      <c r="E4" s="183"/>
      <c r="F4" s="184"/>
      <c r="G4" s="185"/>
      <c r="H4" s="179" t="s">
        <v>55</v>
      </c>
      <c r="I4" s="183"/>
      <c r="J4" s="184"/>
      <c r="K4" s="185"/>
      <c r="L4" s="179" t="s">
        <v>56</v>
      </c>
      <c r="M4" s="174" t="s">
        <v>13</v>
      </c>
      <c r="N4" s="175"/>
      <c r="O4" s="176"/>
      <c r="P4" s="177" t="s">
        <v>14</v>
      </c>
    </row>
    <row r="5" spans="1:16" ht="18.75" customHeight="1" x14ac:dyDescent="0.15">
      <c r="A5" s="77" t="s">
        <v>15</v>
      </c>
      <c r="B5" s="41" t="s">
        <v>16</v>
      </c>
      <c r="C5" s="180"/>
      <c r="D5" s="182"/>
      <c r="E5" s="42"/>
      <c r="F5" s="42"/>
      <c r="G5" s="42"/>
      <c r="H5" s="182"/>
      <c r="I5" s="42"/>
      <c r="J5" s="42"/>
      <c r="K5" s="42"/>
      <c r="L5" s="182"/>
      <c r="M5" s="42" t="s">
        <v>17</v>
      </c>
      <c r="N5" s="42" t="s">
        <v>18</v>
      </c>
      <c r="O5" s="42" t="s">
        <v>19</v>
      </c>
      <c r="P5" s="178"/>
    </row>
    <row r="6" spans="1:16" ht="18.75" customHeight="1" x14ac:dyDescent="0.15">
      <c r="A6" s="78"/>
      <c r="B6" s="123"/>
      <c r="C6" s="48"/>
      <c r="D6" s="49"/>
      <c r="E6" s="48"/>
      <c r="F6" s="48"/>
      <c r="G6" s="48"/>
      <c r="H6" s="50"/>
      <c r="I6" s="48"/>
      <c r="J6" s="48"/>
      <c r="K6" s="48"/>
      <c r="L6" s="50"/>
      <c r="M6" s="51"/>
      <c r="N6" s="46"/>
      <c r="O6" s="123" t="s">
        <v>54</v>
      </c>
      <c r="P6" s="80"/>
    </row>
    <row r="7" spans="1:16" ht="18.75" customHeight="1" x14ac:dyDescent="0.15">
      <c r="A7" s="78"/>
      <c r="B7" s="123"/>
      <c r="C7" s="48"/>
      <c r="D7" s="49"/>
      <c r="E7" s="48"/>
      <c r="F7" s="48"/>
      <c r="G7" s="48"/>
      <c r="H7" s="50"/>
      <c r="I7" s="48"/>
      <c r="J7" s="48"/>
      <c r="K7" s="48"/>
      <c r="L7" s="50"/>
      <c r="M7" s="51"/>
      <c r="N7" s="46"/>
      <c r="O7" s="123"/>
      <c r="P7" s="81"/>
    </row>
    <row r="8" spans="1:16" ht="18.75" customHeight="1" x14ac:dyDescent="0.15">
      <c r="A8" s="78"/>
      <c r="B8" s="123"/>
      <c r="C8" s="48"/>
      <c r="D8" s="49"/>
      <c r="E8" s="48"/>
      <c r="F8" s="48"/>
      <c r="G8" s="48"/>
      <c r="H8" s="50"/>
      <c r="I8" s="48"/>
      <c r="J8" s="48"/>
      <c r="K8" s="48"/>
      <c r="L8" s="50"/>
      <c r="M8" s="51"/>
      <c r="N8" s="46"/>
      <c r="O8" s="123"/>
      <c r="P8" s="81"/>
    </row>
    <row r="9" spans="1:16" ht="18.75" customHeight="1" x14ac:dyDescent="0.15">
      <c r="A9" s="79"/>
      <c r="B9" s="124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2"/>
      <c r="P9" s="81"/>
    </row>
    <row r="10" spans="1:16" ht="18.75" customHeight="1" x14ac:dyDescent="0.15">
      <c r="A10" s="79"/>
      <c r="B10" s="124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2"/>
      <c r="P10" s="81"/>
    </row>
    <row r="11" spans="1:16" ht="18.75" customHeight="1" x14ac:dyDescent="0.15">
      <c r="A11" s="79"/>
      <c r="B11" s="124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2"/>
      <c r="P11" s="80"/>
    </row>
    <row r="12" spans="1:16" ht="18.75" customHeight="1" x14ac:dyDescent="0.15">
      <c r="A12" s="79"/>
      <c r="B12" s="124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2"/>
      <c r="P12" s="80"/>
    </row>
    <row r="13" spans="1:16" ht="18.75" customHeight="1" x14ac:dyDescent="0.15">
      <c r="A13" s="79"/>
      <c r="B13" s="124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2"/>
      <c r="P13" s="80"/>
    </row>
    <row r="14" spans="1:16" ht="18.75" customHeight="1" x14ac:dyDescent="0.15">
      <c r="A14" s="79"/>
      <c r="B14" s="124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2"/>
      <c r="P14" s="80"/>
    </row>
    <row r="15" spans="1:16" ht="18.75" customHeight="1" x14ac:dyDescent="0.15">
      <c r="A15" s="79"/>
      <c r="B15" s="124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2"/>
      <c r="P15" s="80"/>
    </row>
    <row r="16" spans="1:16" ht="18.75" customHeight="1" x14ac:dyDescent="0.15">
      <c r="A16" s="82"/>
      <c r="B16" s="124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2"/>
      <c r="P16" s="80"/>
    </row>
    <row r="17" spans="1:16" ht="18.75" customHeight="1" x14ac:dyDescent="0.15">
      <c r="A17" s="82"/>
      <c r="B17" s="124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2"/>
      <c r="P17" s="80"/>
    </row>
    <row r="18" spans="1:16" ht="18.75" customHeight="1" x14ac:dyDescent="0.15">
      <c r="A18" s="82"/>
      <c r="B18" s="124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2"/>
      <c r="P18" s="80"/>
    </row>
    <row r="19" spans="1:16" ht="18.75" customHeight="1" x14ac:dyDescent="0.15">
      <c r="A19" s="82"/>
      <c r="B19" s="124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2"/>
      <c r="P19" s="80"/>
    </row>
    <row r="20" spans="1:16" ht="18.75" customHeight="1" x14ac:dyDescent="0.15">
      <c r="A20" s="82"/>
      <c r="B20" s="124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2"/>
      <c r="P20" s="80"/>
    </row>
    <row r="21" spans="1:16" ht="18.75" customHeight="1" x14ac:dyDescent="0.15">
      <c r="A21" s="82"/>
      <c r="B21" s="124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2"/>
      <c r="P21" s="80"/>
    </row>
    <row r="22" spans="1:16" ht="18.75" customHeight="1" x14ac:dyDescent="0.15">
      <c r="A22" s="82"/>
      <c r="B22" s="124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2"/>
      <c r="P22" s="80"/>
    </row>
    <row r="23" spans="1:16" ht="18.75" customHeight="1" x14ac:dyDescent="0.15">
      <c r="A23" s="82"/>
      <c r="B23" s="124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2"/>
      <c r="P23" s="80"/>
    </row>
    <row r="24" spans="1:16" ht="18.75" customHeight="1" x14ac:dyDescent="0.15">
      <c r="A24" s="83"/>
      <c r="B24" s="124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2"/>
      <c r="P24" s="84"/>
    </row>
    <row r="25" spans="1:16" ht="18.75" customHeight="1" thickBot="1" x14ac:dyDescent="0.2">
      <c r="A25" s="83"/>
      <c r="B25" s="124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4"/>
      <c r="P26" s="75"/>
    </row>
    <row r="27" spans="1:16" ht="26.25" customHeight="1" thickBot="1" x14ac:dyDescent="0.2">
      <c r="A27" s="93" t="s">
        <v>52</v>
      </c>
      <c r="B27" s="94">
        <v>50</v>
      </c>
      <c r="C27" s="95"/>
      <c r="D27" s="95"/>
      <c r="E27" s="95"/>
      <c r="F27" s="95"/>
      <c r="G27" s="95"/>
      <c r="H27" s="128">
        <v>20565700</v>
      </c>
      <c r="I27" s="95"/>
      <c r="J27" s="95"/>
      <c r="K27" s="95"/>
      <c r="L27" s="128">
        <v>20605700</v>
      </c>
      <c r="M27" s="96"/>
      <c r="N27" s="99">
        <f>L27-H27</f>
        <v>40000</v>
      </c>
      <c r="O27" s="97"/>
      <c r="P27" s="98"/>
    </row>
    <row r="28" spans="1:16" ht="26.25" customHeight="1" thickTop="1" thickBot="1" x14ac:dyDescent="0.2">
      <c r="A28" s="85" t="s">
        <v>27</v>
      </c>
      <c r="B28" s="86">
        <f>B26+B27</f>
        <v>50</v>
      </c>
      <c r="C28" s="87"/>
      <c r="D28" s="87"/>
      <c r="E28" s="87"/>
      <c r="F28" s="87"/>
      <c r="G28" s="87"/>
      <c r="H28" s="88">
        <f>H26+H27</f>
        <v>20565700</v>
      </c>
      <c r="I28" s="87"/>
      <c r="J28" s="87"/>
      <c r="K28" s="87"/>
      <c r="L28" s="129">
        <f>L26+L27</f>
        <v>20605700</v>
      </c>
      <c r="M28" s="89"/>
      <c r="N28" s="90">
        <f>L28-H28</f>
        <v>40000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負担金仕訳書（改定用４月分）</vt:lpstr>
      <vt:lpstr>給料額報告書（改定用４月分）</vt:lpstr>
      <vt:lpstr>【記載例】負担金仕訳書（改定用４月分）</vt:lpstr>
      <vt:lpstr>【記載例】給料額報告書（改定用４月分）</vt:lpstr>
      <vt:lpstr>'【記載例】負担金仕訳書（改定用４月分）'!Print_Area</vt:lpstr>
      <vt:lpstr>'負担金仕訳書（改定用４月分）'!Print_Area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2026-01-05T00:44:08Z</cp:lastPrinted>
  <dcterms:created xsi:type="dcterms:W3CDTF">1998-11-05T01:41:07Z</dcterms:created>
  <dcterms:modified xsi:type="dcterms:W3CDTF">2026-01-05T00:44:43Z</dcterms:modified>
</cp:coreProperties>
</file>